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80" windowHeight="10365"/>
  </bookViews>
  <sheets>
    <sheet name="Лист1" sheetId="1" r:id="rId1"/>
  </sheets>
  <definedNames>
    <definedName name="_xlnm.Print_Area" localSheetId="0">Лист1!$A$1:$D$79</definedName>
  </definedNames>
  <calcPr calcId="125725"/>
</workbook>
</file>

<file path=xl/calcChain.xml><?xml version="1.0" encoding="utf-8"?>
<calcChain xmlns="http://schemas.openxmlformats.org/spreadsheetml/2006/main">
  <c r="B25" i="1"/>
  <c r="B10"/>
  <c r="B12"/>
  <c r="B14"/>
  <c r="B23"/>
  <c r="B33"/>
  <c r="B18"/>
  <c r="B21"/>
  <c r="B28"/>
  <c r="B54"/>
  <c r="B57"/>
  <c r="B62"/>
  <c r="B46"/>
  <c r="B52"/>
  <c r="B74"/>
  <c r="B76"/>
  <c r="B66"/>
  <c r="B68"/>
  <c r="B70"/>
  <c r="B72"/>
  <c r="B44" l="1"/>
  <c r="B9"/>
  <c r="B8" s="1"/>
  <c r="B78" l="1"/>
</calcChain>
</file>

<file path=xl/sharedStrings.xml><?xml version="1.0" encoding="utf-8"?>
<sst xmlns="http://schemas.openxmlformats.org/spreadsheetml/2006/main" count="75" uniqueCount="71">
  <si>
    <t>2. Расходы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</si>
  <si>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</si>
  <si>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</si>
  <si>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</si>
  <si>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</si>
  <si>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</si>
  <si>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</si>
  <si>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</si>
  <si>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</si>
  <si>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Расходы бюджета - ИТОГО</t>
  </si>
  <si>
    <t>Общегосударственные вопросы</t>
  </si>
  <si>
    <t>Обслуживание государственного и муниципального долга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</si>
  <si>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</si>
  <si>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</si>
  <si>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</si>
  <si>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</si>
  <si>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</t>
  </si>
  <si>
    <t>Результат исполнения бюджета (дефицит "--", профицит "+")</t>
  </si>
  <si>
    <t>Наименование показателя</t>
  </si>
  <si>
    <t>Доходы бюджета - ИТОГО</t>
  </si>
  <si>
    <t>ДОХОДЫ</t>
  </si>
  <si>
    <t>НАЛОГИ НА ПРИБЫЛЬ, ДОХОДЫ</t>
  </si>
  <si>
    <t>Налог на доходы физических лиц</t>
  </si>
  <si>
    <t>1. Доходы</t>
  </si>
  <si>
    <t>Ожидаемое исполение , руб</t>
  </si>
  <si>
    <t>Ожидаемое исполнение, руб</t>
  </si>
  <si>
    <t>Дотации от других бюджетов бюджетной системы РФ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</si>
  <si>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</si>
  <si>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</si>
  <si>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реализации  имущества, находящегося в государственной и муниципальной собственности</t>
  </si>
  <si>
    <t>Субсидии от других бюджетов бюджетной системы РФ</t>
  </si>
  <si>
    <t>Субвенции от других бюджетов бюджетной системы РФ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</si>
  <si>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</si>
  <si>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</si>
  <si>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</si>
  <si>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</si>
  <si>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</si>
  <si>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</si>
  <si>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Дорожное хозяйство 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</si>
  <si>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</si>
  <si>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</si>
  <si>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Прочие безвозмездные поступления</t>
  </si>
  <si>
    <t>Доходы от использования имущества, находящегося в государственной и муниципальной собственности</t>
  </si>
  <si>
    <t>Благоустройство</t>
  </si>
  <si>
    <t>Земельный налог</t>
  </si>
  <si>
    <t>Налог на имущество физических лиц</t>
  </si>
  <si>
    <t>Штрафы,санкции,возмещение ущерба</t>
  </si>
  <si>
    <t>Денежные взыскания (штрафы), установленные законами субъектов Российской Фе-дерации за несоблюдение муниципальных правовых актов, зачисляемые в бюджеты поселений</t>
  </si>
  <si>
    <t>Прочие поступления от денежных взысканий (штрафов)</t>
  </si>
  <si>
    <t>Другие вопросы в области национальной экономики</t>
  </si>
  <si>
    <t>Коммунальное хозяйство</t>
  </si>
  <si>
    <t xml:space="preserve"> НАЛОГИ НА ТОВАРЫ (РАБОТЫ, УСЛУГИ), РЕАЛИЗУЕМЫЕ НА ТЕРРИТОРИИ РФ</t>
  </si>
  <si>
    <t>Акцизы на автомобильный бензин,дизильное топливо,моторные масла производимые на территории РФ</t>
  </si>
  <si>
    <t>Водное хозяйство</t>
  </si>
  <si>
    <t xml:space="preserve">Ожидаемое исполнение бюджета городского поселения </t>
  </si>
  <si>
    <t xml:space="preserve">Жилищное хозяйство </t>
  </si>
  <si>
    <t xml:space="preserve">Социальная политика </t>
  </si>
  <si>
    <t>Образование</t>
  </si>
  <si>
    <t>Физическая культура и спорт</t>
  </si>
  <si>
    <t>Средства массовой информации</t>
  </si>
  <si>
    <t xml:space="preserve">      </t>
  </si>
  <si>
    <t>Возврат остатков</t>
  </si>
  <si>
    <t>Обеспечение проведения выборов и референдумов</t>
  </si>
  <si>
    <t>Транспорт</t>
  </si>
  <si>
    <t>Молодежная политика</t>
  </si>
  <si>
    <t>Безвозмездные поступления от негосударственных организаций</t>
  </si>
  <si>
    <t xml:space="preserve">Доходы от продажи земельных участков </t>
  </si>
  <si>
    <t xml:space="preserve">            Инициативные платежи</t>
  </si>
  <si>
    <t>ПРОЧИЕ НЕНАЛОГОВЫЕ ДОХОДЫ</t>
  </si>
  <si>
    <t>Защита населения и территории от чрезвычайных ситуаций природного и техногенного характера, гражданская оборона,обеспечение пожарной безопасности</t>
  </si>
  <si>
    <t>"Город Жиздра"  за  2022 год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</si>
</sst>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8"/>
      <color indexed="8"/>
      <name val="Arial CYR"/>
      <charset val="204"/>
    </font>
    <font>
      <sz val="12"/>
      <color indexed="32"/>
      <name val="Arial Cyr"/>
      <family val="2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0"/>
      <color indexed="8"/>
      <name val="Arial Cyr"/>
      <family val="2"/>
    </font>
    <font>
      <b/>
      <sz val="10"/>
      <color indexed="8"/>
      <name val="Arial Cyr"/>
      <family val="2"/>
    </font>
    <font>
      <sz val="8"/>
      <color indexed="8"/>
      <name val="Arial Cyr"/>
      <family val="2"/>
    </font>
    <font>
      <sz val="8"/>
      <name val="Arial Cyr"/>
      <family val="2"/>
    </font>
    <font>
      <sz val="10"/>
      <color indexed="8"/>
      <name val="Times New Roman"/>
      <family val="2"/>
    </font>
    <font>
      <sz val="8"/>
      <color indexed="8"/>
      <name val="Arial"/>
      <family val="2"/>
      <charset val="204"/>
    </font>
    <font>
      <sz val="8"/>
      <color indexed="8"/>
      <name val="Arial Cyr"/>
    </font>
    <font>
      <b/>
      <sz val="8"/>
      <color indexed="8"/>
      <name val="Arial Cyr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4" fontId="14" fillId="0" borderId="1">
      <alignment horizontal="right" vertical="top" shrinkToFit="1"/>
    </xf>
    <xf numFmtId="4" fontId="18" fillId="2" borderId="1">
      <alignment horizontal="right" vertical="top" shrinkToFit="1"/>
    </xf>
    <xf numFmtId="0" fontId="22" fillId="0" borderId="5">
      <alignment horizontal="left" vertical="top" wrapText="1"/>
    </xf>
    <xf numFmtId="4" fontId="15" fillId="2" borderId="1">
      <alignment horizontal="right" vertical="top" shrinkToFit="1"/>
    </xf>
    <xf numFmtId="164" fontId="13" fillId="0" borderId="2">
      <alignment wrapText="1"/>
    </xf>
    <xf numFmtId="164" fontId="11" fillId="0" borderId="3" applyBorder="0">
      <alignment wrapText="1"/>
    </xf>
    <xf numFmtId="0" fontId="9" fillId="3" borderId="0"/>
    <xf numFmtId="1" fontId="12" fillId="0" borderId="0"/>
  </cellStyleXfs>
  <cellXfs count="40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4" xfId="0" applyBorder="1" applyAlignment="1">
      <alignment wrapText="1"/>
    </xf>
    <xf numFmtId="0" fontId="0" fillId="0" borderId="0" xfId="0" applyBorder="1" applyAlignment="1"/>
    <xf numFmtId="0" fontId="1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4" fontId="0" fillId="0" borderId="4" xfId="0" applyNumberFormat="1" applyFill="1" applyBorder="1" applyAlignment="1"/>
    <xf numFmtId="0" fontId="0" fillId="0" borderId="4" xfId="0" applyFont="1" applyBorder="1" applyAlignment="1">
      <alignment wrapText="1"/>
    </xf>
    <xf numFmtId="2" fontId="0" fillId="0" borderId="0" xfId="0" applyNumberFormat="1"/>
    <xf numFmtId="0" fontId="5" fillId="0" borderId="0" xfId="0" applyFont="1"/>
    <xf numFmtId="0" fontId="8" fillId="0" borderId="0" xfId="0" applyFont="1" applyAlignment="1">
      <alignment horizontal="left"/>
    </xf>
    <xf numFmtId="0" fontId="3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10" fillId="3" borderId="1" xfId="7" applyFont="1" applyFill="1" applyBorder="1" applyAlignment="1">
      <alignment horizontal="left" vertical="top"/>
    </xf>
    <xf numFmtId="4" fontId="3" fillId="0" borderId="4" xfId="0" applyNumberFormat="1" applyFon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4" fillId="0" borderId="4" xfId="5" applyNumberFormat="1" applyFont="1" applyFill="1" applyBorder="1" applyAlignment="1">
      <alignment horizontal="right" vertical="center" wrapText="1"/>
    </xf>
    <xf numFmtId="4" fontId="16" fillId="0" borderId="1" xfId="1" applyFont="1" applyFill="1" applyProtection="1">
      <alignment horizontal="right" vertical="top" shrinkToFit="1"/>
    </xf>
    <xf numFmtId="4" fontId="17" fillId="0" borderId="4" xfId="0" applyNumberFormat="1" applyFont="1" applyFill="1" applyBorder="1" applyAlignment="1"/>
    <xf numFmtId="4" fontId="19" fillId="0" borderId="1" xfId="2" applyFont="1" applyFill="1" applyProtection="1">
      <alignment horizontal="right" vertical="top" shrinkToFit="1"/>
    </xf>
    <xf numFmtId="4" fontId="10" fillId="0" borderId="1" xfId="4" applyFont="1" applyFill="1" applyProtection="1">
      <alignment horizontal="right" vertical="top" shrinkToFit="1"/>
    </xf>
    <xf numFmtId="4" fontId="0" fillId="0" borderId="0" xfId="0" applyNumberFormat="1"/>
    <xf numFmtId="0" fontId="0" fillId="0" borderId="0" xfId="0" applyFill="1" applyAlignment="1"/>
    <xf numFmtId="0" fontId="1" fillId="0" borderId="4" xfId="0" applyFont="1" applyFill="1" applyBorder="1" applyAlignment="1">
      <alignment horizontal="center" wrapText="1"/>
    </xf>
    <xf numFmtId="4" fontId="1" fillId="0" borderId="4" xfId="0" applyNumberFormat="1" applyFont="1" applyFill="1" applyBorder="1" applyAlignment="1"/>
    <xf numFmtId="4" fontId="4" fillId="0" borderId="4" xfId="6" applyNumberFormat="1" applyFont="1" applyFill="1" applyBorder="1" applyAlignment="1">
      <alignment horizontal="right" vertical="center" wrapText="1"/>
    </xf>
    <xf numFmtId="4" fontId="4" fillId="0" borderId="4" xfId="8" applyNumberFormat="1" applyFont="1" applyFill="1" applyBorder="1" applyAlignment="1">
      <alignment horizontal="right" vertical="center" wrapText="1"/>
    </xf>
    <xf numFmtId="0" fontId="0" fillId="0" borderId="4" xfId="0" applyFill="1" applyBorder="1" applyAlignment="1"/>
    <xf numFmtId="4" fontId="2" fillId="0" borderId="4" xfId="0" applyNumberFormat="1" applyFont="1" applyFill="1" applyBorder="1" applyAlignment="1"/>
    <xf numFmtId="4" fontId="3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right" wrapText="1"/>
    </xf>
    <xf numFmtId="4" fontId="0" fillId="0" borderId="0" xfId="0" applyNumberFormat="1" applyFill="1" applyBorder="1" applyAlignment="1"/>
    <xf numFmtId="0" fontId="0" fillId="0" borderId="0" xfId="0" applyFill="1" applyBorder="1" applyAlignment="1"/>
    <xf numFmtId="0" fontId="20" fillId="0" borderId="5" xfId="3" applyNumberFormat="1" applyFont="1" applyProtection="1">
      <alignment horizontal="left" vertical="top" wrapText="1"/>
    </xf>
    <xf numFmtId="0" fontId="21" fillId="0" borderId="5" xfId="3" applyNumberFormat="1" applyFont="1" applyProtection="1">
      <alignment horizontal="left" vertical="top" wrapText="1"/>
    </xf>
    <xf numFmtId="49" fontId="6" fillId="0" borderId="0" xfId="0" applyNumberFormat="1" applyFont="1" applyAlignment="1">
      <alignment horizontal="center" wrapText="1"/>
    </xf>
    <xf numFmtId="0" fontId="7" fillId="0" borderId="0" xfId="0" applyFont="1" applyAlignment="1">
      <alignment wrapText="1"/>
    </xf>
  </cellXfs>
  <cellStyles count="9">
    <cellStyle name="xl34" xfId="1"/>
    <cellStyle name="xl40" xfId="2"/>
    <cellStyle name="xl44" xfId="3"/>
    <cellStyle name="xl45" xfId="4"/>
    <cellStyle name="ЗГ1" xfId="5"/>
    <cellStyle name="ЗГ2" xfId="6"/>
    <cellStyle name="Обычный" xfId="0" builtinId="0"/>
    <cellStyle name="Обычный_Лист1" xfId="7"/>
    <cellStyle name="ТЕКСТ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2"/>
  <sheetViews>
    <sheetView tabSelected="1" view="pageBreakPreview" zoomScaleNormal="100" workbookViewId="0">
      <selection activeCell="F66" sqref="F66"/>
    </sheetView>
  </sheetViews>
  <sheetFormatPr defaultRowHeight="11.25"/>
  <cols>
    <col min="1" max="1" width="62.33203125" style="1" customWidth="1"/>
    <col min="2" max="2" width="22" style="25" customWidth="1"/>
    <col min="3" max="3" width="5.6640625" customWidth="1"/>
    <col min="4" max="4" width="9.33203125" hidden="1" customWidth="1"/>
    <col min="5" max="6" width="12.6640625" bestFit="1" customWidth="1"/>
  </cols>
  <sheetData>
    <row r="1" spans="1:6">
      <c r="C1" s="4"/>
    </row>
    <row r="2" spans="1:6" ht="23.25" customHeight="1">
      <c r="A2" s="38" t="s">
        <v>54</v>
      </c>
      <c r="B2" s="39"/>
    </row>
    <row r="3" spans="1:6" ht="15">
      <c r="A3" s="38" t="s">
        <v>70</v>
      </c>
      <c r="B3" s="39"/>
    </row>
    <row r="5" spans="1:6" s="1" customFormat="1" ht="12.75">
      <c r="A5" s="13" t="s">
        <v>23</v>
      </c>
      <c r="B5" s="25"/>
    </row>
    <row r="6" spans="1:6" s="1" customFormat="1">
      <c r="B6" s="25"/>
    </row>
    <row r="7" spans="1:6" s="2" customFormat="1" ht="22.5">
      <c r="A7" s="3" t="s">
        <v>18</v>
      </c>
      <c r="B7" s="26" t="s">
        <v>24</v>
      </c>
    </row>
    <row r="8" spans="1:6">
      <c r="A8" s="7" t="s">
        <v>19</v>
      </c>
      <c r="B8" s="27">
        <f>SUM(B9+B33+B40)</f>
        <v>75141601.039999992</v>
      </c>
    </row>
    <row r="9" spans="1:6">
      <c r="A9" s="7" t="s">
        <v>20</v>
      </c>
      <c r="B9" s="27">
        <f>B10+B14+B18+B21+B23+B25+B28+B12+B31</f>
        <v>22622184.660000004</v>
      </c>
      <c r="E9" s="24"/>
    </row>
    <row r="10" spans="1:6">
      <c r="A10" s="7" t="s">
        <v>21</v>
      </c>
      <c r="B10" s="17">
        <f>SUM(B11:B11)</f>
        <v>6111022</v>
      </c>
      <c r="F10" s="24"/>
    </row>
    <row r="11" spans="1:6">
      <c r="A11" s="5" t="s">
        <v>22</v>
      </c>
      <c r="B11" s="28">
        <v>6111022</v>
      </c>
    </row>
    <row r="12" spans="1:6" ht="27" customHeight="1">
      <c r="A12" s="7" t="s">
        <v>51</v>
      </c>
      <c r="B12" s="17">
        <f>B13</f>
        <v>2500950</v>
      </c>
    </row>
    <row r="13" spans="1:6" ht="28.5" customHeight="1">
      <c r="A13" s="5" t="s">
        <v>52</v>
      </c>
      <c r="B13" s="28">
        <v>2500950</v>
      </c>
    </row>
    <row r="14" spans="1:6">
      <c r="A14" s="7" t="s">
        <v>1</v>
      </c>
      <c r="B14" s="17">
        <f>SUM(B15:B17)</f>
        <v>10651377.060000001</v>
      </c>
    </row>
    <row r="15" spans="1:6" ht="28.5" customHeight="1">
      <c r="A15" s="5" t="s">
        <v>2</v>
      </c>
      <c r="B15" s="29">
        <v>10500000</v>
      </c>
    </row>
    <row r="16" spans="1:6" ht="22.5" hidden="1">
      <c r="A16" s="5" t="s">
        <v>3</v>
      </c>
      <c r="B16" s="18"/>
    </row>
    <row r="17" spans="1:3">
      <c r="A17" s="5" t="s">
        <v>4</v>
      </c>
      <c r="B17" s="18">
        <v>151377.06</v>
      </c>
    </row>
    <row r="18" spans="1:3">
      <c r="A18" s="7" t="s">
        <v>5</v>
      </c>
      <c r="B18" s="17">
        <f>SUM(B19:B20)</f>
        <v>1700000</v>
      </c>
    </row>
    <row r="19" spans="1:3">
      <c r="A19" s="5" t="s">
        <v>45</v>
      </c>
      <c r="B19" s="19">
        <v>600000</v>
      </c>
    </row>
    <row r="20" spans="1:3">
      <c r="A20" s="5" t="s">
        <v>44</v>
      </c>
      <c r="B20" s="19">
        <v>1100000</v>
      </c>
    </row>
    <row r="21" spans="1:3" ht="23.25" customHeight="1">
      <c r="A21" s="7" t="s">
        <v>6</v>
      </c>
      <c r="B21" s="17">
        <f>SUM(B22)</f>
        <v>513300</v>
      </c>
    </row>
    <row r="22" spans="1:3" ht="26.25" customHeight="1">
      <c r="A22" s="5" t="s">
        <v>42</v>
      </c>
      <c r="B22" s="19">
        <v>513300</v>
      </c>
    </row>
    <row r="23" spans="1:3" ht="22.5">
      <c r="A23" s="7" t="s">
        <v>27</v>
      </c>
      <c r="B23" s="17">
        <f>SUM(B24)</f>
        <v>230000</v>
      </c>
    </row>
    <row r="24" spans="1:3" ht="33.75">
      <c r="A24" s="5" t="s">
        <v>28</v>
      </c>
      <c r="B24" s="19">
        <v>230000</v>
      </c>
      <c r="C24" s="1"/>
    </row>
    <row r="25" spans="1:3" ht="22.5">
      <c r="A25" s="7" t="s">
        <v>7</v>
      </c>
      <c r="B25" s="17">
        <f>SUM(B26:B27)</f>
        <v>77356.39</v>
      </c>
    </row>
    <row r="26" spans="1:3" ht="25.5" customHeight="1">
      <c r="A26" s="5" t="s">
        <v>29</v>
      </c>
      <c r="B26" s="18"/>
    </row>
    <row r="27" spans="1:3">
      <c r="A27" s="5" t="s">
        <v>66</v>
      </c>
      <c r="B27" s="19">
        <v>77356.39</v>
      </c>
    </row>
    <row r="28" spans="1:3">
      <c r="A28" s="7" t="s">
        <v>46</v>
      </c>
      <c r="B28" s="17">
        <f>B30</f>
        <v>661753.21</v>
      </c>
    </row>
    <row r="29" spans="1:3" ht="48.75" hidden="1" customHeight="1">
      <c r="A29" s="5" t="s">
        <v>47</v>
      </c>
      <c r="B29" s="9"/>
    </row>
    <row r="30" spans="1:3" ht="17.25" customHeight="1">
      <c r="A30" s="5" t="s">
        <v>48</v>
      </c>
      <c r="B30" s="9">
        <v>661753.21</v>
      </c>
    </row>
    <row r="31" spans="1:3" ht="14.25" customHeight="1">
      <c r="A31" s="37" t="s">
        <v>68</v>
      </c>
      <c r="B31" s="27">
        <v>176426</v>
      </c>
    </row>
    <row r="32" spans="1:3" ht="17.25" customHeight="1">
      <c r="A32" s="36" t="s">
        <v>67</v>
      </c>
      <c r="B32" s="9">
        <v>176426</v>
      </c>
    </row>
    <row r="33" spans="1:2">
      <c r="A33" s="7" t="s">
        <v>8</v>
      </c>
      <c r="B33" s="27">
        <f>SUM(B34:B39)</f>
        <v>52519416.379999995</v>
      </c>
    </row>
    <row r="34" spans="1:2" ht="15.75" customHeight="1">
      <c r="A34" s="8" t="s">
        <v>26</v>
      </c>
      <c r="B34" s="20">
        <v>8636050</v>
      </c>
    </row>
    <row r="35" spans="1:2" ht="14.25" customHeight="1">
      <c r="A35" s="8" t="s">
        <v>30</v>
      </c>
      <c r="B35" s="23">
        <v>5812404.6900000004</v>
      </c>
    </row>
    <row r="36" spans="1:2" ht="18" customHeight="1">
      <c r="A36" s="8" t="s">
        <v>31</v>
      </c>
      <c r="B36" s="20">
        <v>406500</v>
      </c>
    </row>
    <row r="37" spans="1:2">
      <c r="A37" s="8" t="s">
        <v>32</v>
      </c>
      <c r="B37" s="21">
        <v>37664461.689999998</v>
      </c>
    </row>
    <row r="38" spans="1:2" hidden="1">
      <c r="A38" s="5" t="s">
        <v>65</v>
      </c>
      <c r="B38" s="30"/>
    </row>
    <row r="39" spans="1:2" hidden="1">
      <c r="A39" s="5" t="s">
        <v>41</v>
      </c>
      <c r="B39" s="31"/>
    </row>
    <row r="40" spans="1:2">
      <c r="A40" s="5" t="s">
        <v>61</v>
      </c>
      <c r="B40" s="31">
        <v>0</v>
      </c>
    </row>
    <row r="41" spans="1:2" ht="12.75">
      <c r="A41" s="13" t="s">
        <v>0</v>
      </c>
    </row>
    <row r="43" spans="1:2" s="2" customFormat="1" ht="27" customHeight="1">
      <c r="A43" s="3" t="s">
        <v>18</v>
      </c>
      <c r="B43" s="26" t="s">
        <v>25</v>
      </c>
    </row>
    <row r="44" spans="1:2">
      <c r="A44" s="7" t="s">
        <v>9</v>
      </c>
      <c r="B44" s="27">
        <f>B46+B52+B54+B57+B62+B74+B76+B66+B68+B70+B72</f>
        <v>77171523.109999999</v>
      </c>
    </row>
    <row r="45" spans="1:2" hidden="1">
      <c r="A45" s="7"/>
      <c r="B45" s="27"/>
    </row>
    <row r="46" spans="1:2">
      <c r="A46" s="7" t="s">
        <v>10</v>
      </c>
      <c r="B46" s="27">
        <f>SUM(B47:B51)</f>
        <v>7706439.2599999998</v>
      </c>
    </row>
    <row r="47" spans="1:2" ht="35.25" customHeight="1">
      <c r="A47" s="8" t="s">
        <v>33</v>
      </c>
      <c r="B47" s="31">
        <v>150600</v>
      </c>
    </row>
    <row r="48" spans="1:2" ht="36.75" customHeight="1">
      <c r="A48" s="8" t="s">
        <v>34</v>
      </c>
      <c r="B48" s="31">
        <v>5894507.2599999998</v>
      </c>
    </row>
    <row r="49" spans="1:5" ht="26.25" hidden="1" customHeight="1">
      <c r="A49" s="8" t="s">
        <v>35</v>
      </c>
      <c r="B49" s="31">
        <v>0</v>
      </c>
    </row>
    <row r="50" spans="1:5" ht="15" hidden="1" customHeight="1">
      <c r="A50" s="16" t="s">
        <v>62</v>
      </c>
      <c r="B50" s="31"/>
    </row>
    <row r="51" spans="1:5">
      <c r="A51" s="8" t="s">
        <v>12</v>
      </c>
      <c r="B51" s="31">
        <v>1661332</v>
      </c>
    </row>
    <row r="52" spans="1:5">
      <c r="A52" s="7" t="s">
        <v>36</v>
      </c>
      <c r="B52" s="27">
        <f>B53</f>
        <v>406500</v>
      </c>
    </row>
    <row r="53" spans="1:5">
      <c r="A53" s="8" t="s">
        <v>37</v>
      </c>
      <c r="B53" s="31">
        <v>406500</v>
      </c>
    </row>
    <row r="54" spans="1:5" ht="22.5">
      <c r="A54" s="7" t="s">
        <v>13</v>
      </c>
      <c r="B54" s="27">
        <f>B55+B56</f>
        <v>342800</v>
      </c>
    </row>
    <row r="55" spans="1:5" ht="33.75" customHeight="1">
      <c r="A55" s="5" t="s">
        <v>69</v>
      </c>
      <c r="B55" s="31">
        <v>342800</v>
      </c>
    </row>
    <row r="56" spans="1:5" hidden="1">
      <c r="A56" s="5"/>
      <c r="B56" s="31"/>
    </row>
    <row r="57" spans="1:5">
      <c r="A57" s="7" t="s">
        <v>14</v>
      </c>
      <c r="B57" s="27">
        <f>B60+B61+B58+B59</f>
        <v>37744124.799999997</v>
      </c>
    </row>
    <row r="58" spans="1:5">
      <c r="A58" s="8" t="s">
        <v>53</v>
      </c>
      <c r="B58" s="31">
        <v>80000</v>
      </c>
      <c r="E58" s="12"/>
    </row>
    <row r="59" spans="1:5" hidden="1">
      <c r="A59" s="8" t="s">
        <v>63</v>
      </c>
      <c r="B59" s="22">
        <v>0</v>
      </c>
      <c r="E59" s="12"/>
    </row>
    <row r="60" spans="1:5">
      <c r="A60" s="8" t="s">
        <v>38</v>
      </c>
      <c r="B60" s="31">
        <v>37224124.799999997</v>
      </c>
    </row>
    <row r="61" spans="1:5" ht="15" customHeight="1">
      <c r="A61" s="8" t="s">
        <v>49</v>
      </c>
      <c r="B61" s="31">
        <v>440000</v>
      </c>
    </row>
    <row r="62" spans="1:5">
      <c r="A62" s="7" t="s">
        <v>15</v>
      </c>
      <c r="B62" s="27">
        <f>B63+B64+B65</f>
        <v>28142054.050000001</v>
      </c>
    </row>
    <row r="63" spans="1:5">
      <c r="A63" s="5" t="s">
        <v>55</v>
      </c>
      <c r="B63" s="31">
        <v>1559929.74</v>
      </c>
    </row>
    <row r="64" spans="1:5">
      <c r="A64" s="8" t="s">
        <v>50</v>
      </c>
      <c r="B64" s="31">
        <v>4365336.8899999997</v>
      </c>
    </row>
    <row r="65" spans="1:9">
      <c r="A65" s="8" t="s">
        <v>43</v>
      </c>
      <c r="B65" s="31">
        <v>22216787.420000002</v>
      </c>
    </row>
    <row r="66" spans="1:9">
      <c r="A66" s="7" t="s">
        <v>57</v>
      </c>
      <c r="B66" s="27">
        <f>B67</f>
        <v>19870</v>
      </c>
    </row>
    <row r="67" spans="1:9">
      <c r="A67" s="5" t="s">
        <v>64</v>
      </c>
      <c r="B67" s="31">
        <v>19870</v>
      </c>
    </row>
    <row r="68" spans="1:9">
      <c r="A68" s="7" t="s">
        <v>39</v>
      </c>
      <c r="B68" s="27">
        <f>B69</f>
        <v>2599735</v>
      </c>
    </row>
    <row r="69" spans="1:9">
      <c r="A69" s="8" t="s">
        <v>16</v>
      </c>
      <c r="B69" s="31">
        <v>2599735</v>
      </c>
    </row>
    <row r="70" spans="1:9">
      <c r="A70" s="7" t="s">
        <v>56</v>
      </c>
      <c r="B70" s="27">
        <f>B71</f>
        <v>5000</v>
      </c>
    </row>
    <row r="71" spans="1:9">
      <c r="A71" s="5" t="s">
        <v>56</v>
      </c>
      <c r="B71" s="31">
        <v>5000</v>
      </c>
    </row>
    <row r="72" spans="1:9">
      <c r="A72" s="7" t="s">
        <v>58</v>
      </c>
      <c r="B72" s="27">
        <f>B73</f>
        <v>5000</v>
      </c>
    </row>
    <row r="73" spans="1:9">
      <c r="A73" s="5" t="s">
        <v>58</v>
      </c>
      <c r="B73" s="31">
        <v>5000</v>
      </c>
      <c r="I73" t="s">
        <v>60</v>
      </c>
    </row>
    <row r="74" spans="1:9">
      <c r="A74" s="7" t="s">
        <v>59</v>
      </c>
      <c r="B74" s="27">
        <f>B75</f>
        <v>200000</v>
      </c>
    </row>
    <row r="75" spans="1:9">
      <c r="A75" s="10" t="s">
        <v>59</v>
      </c>
      <c r="B75" s="31">
        <v>200000</v>
      </c>
    </row>
    <row r="76" spans="1:9" ht="17.25" hidden="1" customHeight="1">
      <c r="A76" s="14" t="s">
        <v>11</v>
      </c>
      <c r="B76" s="32">
        <f>B77</f>
        <v>0</v>
      </c>
      <c r="E76" s="11"/>
    </row>
    <row r="77" spans="1:9" ht="24.75" hidden="1" customHeight="1">
      <c r="A77" s="15" t="s">
        <v>40</v>
      </c>
      <c r="B77" s="33">
        <v>0</v>
      </c>
    </row>
    <row r="78" spans="1:9" ht="17.25" customHeight="1">
      <c r="A78" s="7" t="s">
        <v>17</v>
      </c>
      <c r="B78" s="27">
        <f>SUM(B8-B44)</f>
        <v>-2029922.0700000077</v>
      </c>
    </row>
    <row r="79" spans="1:9">
      <c r="A79" s="6"/>
      <c r="B79" s="34"/>
    </row>
    <row r="80" spans="1:9">
      <c r="A80" s="6"/>
      <c r="B80" s="34"/>
    </row>
    <row r="81" spans="1:2">
      <c r="A81" s="6"/>
      <c r="B81" s="34"/>
    </row>
    <row r="82" spans="1:2">
      <c r="A82" s="6"/>
      <c r="B82" s="34"/>
    </row>
    <row r="83" spans="1:2">
      <c r="A83" s="6"/>
      <c r="B83" s="34"/>
    </row>
    <row r="84" spans="1:2">
      <c r="A84" s="6"/>
      <c r="B84" s="34"/>
    </row>
    <row r="85" spans="1:2">
      <c r="A85" s="6"/>
      <c r="B85" s="34"/>
    </row>
    <row r="86" spans="1:2">
      <c r="A86" s="6"/>
      <c r="B86" s="35"/>
    </row>
    <row r="87" spans="1:2">
      <c r="A87" s="6"/>
      <c r="B87" s="34"/>
    </row>
    <row r="88" spans="1:2">
      <c r="A88" s="6"/>
      <c r="B88" s="34"/>
    </row>
    <row r="89" spans="1:2">
      <c r="A89" s="6"/>
      <c r="B89" s="34"/>
    </row>
    <row r="90" spans="1:2">
      <c r="A90" s="6"/>
      <c r="B90" s="34"/>
    </row>
    <row r="91" spans="1:2">
      <c r="A91" s="6"/>
      <c r="B91" s="34"/>
    </row>
    <row r="92" spans="1:2">
      <c r="A92" s="6"/>
      <c r="B92" s="34"/>
    </row>
    <row r="93" spans="1:2">
      <c r="A93" s="6"/>
      <c r="B93" s="34"/>
    </row>
    <row r="94" spans="1:2">
      <c r="A94" s="6"/>
      <c r="B94" s="34"/>
    </row>
    <row r="95" spans="1:2">
      <c r="A95" s="6"/>
      <c r="B95" s="34"/>
    </row>
    <row r="96" spans="1:2">
      <c r="A96" s="6"/>
      <c r="B96" s="34"/>
    </row>
    <row r="97" spans="1:2">
      <c r="A97" s="6"/>
      <c r="B97" s="34"/>
    </row>
    <row r="98" spans="1:2">
      <c r="A98" s="6"/>
      <c r="B98" s="34"/>
    </row>
    <row r="99" spans="1:2">
      <c r="A99" s="6"/>
      <c r="B99" s="34"/>
    </row>
    <row r="100" spans="1:2">
      <c r="A100" s="6"/>
      <c r="B100" s="34"/>
    </row>
    <row r="101" spans="1:2">
      <c r="A101" s="6"/>
      <c r="B101" s="34"/>
    </row>
    <row r="102" spans="1:2">
      <c r="A102" s="6"/>
      <c r="B102" s="34"/>
    </row>
  </sheetData>
  <mergeCells count="2">
    <mergeCell ref="A2:B2"/>
    <mergeCell ref="A3:B3"/>
  </mergeCells>
  <phoneticPr fontId="0" type="noConversion"/>
  <pageMargins left="0.39370078740157483" right="0.39370078740157483" top="0.98425196850393704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Жиздра</dc:creator>
  <cp:lastModifiedBy>User</cp:lastModifiedBy>
  <cp:lastPrinted>2014-11-13T11:56:26Z</cp:lastPrinted>
  <dcterms:created xsi:type="dcterms:W3CDTF">2007-10-05T11:56:30Z</dcterms:created>
  <dcterms:modified xsi:type="dcterms:W3CDTF">2022-10-12T09:05:25Z</dcterms:modified>
</cp:coreProperties>
</file>